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ma\Documents\ATF\Bess Foley\NORI 05.24.23\"/>
    </mc:Choice>
  </mc:AlternateContent>
  <xr:revisionPtr revIDLastSave="0" documentId="8_{F166F076-0008-4188-9DC4-B4D979A29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27" i="1" l="1"/>
  <c r="F33" i="1" s="1"/>
  <c r="F29" i="1"/>
  <c r="F32" i="1" s="1"/>
  <c r="F30" i="1"/>
  <c r="F31" i="1"/>
  <c r="E29" i="1"/>
  <c r="E30" i="1"/>
  <c r="E31" i="1"/>
  <c r="E32" i="1"/>
  <c r="E36" i="1" s="1"/>
  <c r="E39" i="1" s="1"/>
  <c r="E33" i="1"/>
  <c r="D29" i="1"/>
  <c r="D32" i="1" s="1"/>
  <c r="D36" i="1" s="1"/>
  <c r="D39" i="1" s="1"/>
  <c r="D30" i="1"/>
  <c r="D31" i="1"/>
  <c r="D33" i="1"/>
  <c r="C29" i="1"/>
  <c r="C30" i="1"/>
  <c r="C31" i="1"/>
  <c r="C32" i="1" s="1"/>
  <c r="C36" i="1" s="1"/>
  <c r="C39" i="1" s="1"/>
  <c r="C33" i="1"/>
  <c r="B29" i="1"/>
  <c r="B30" i="1"/>
  <c r="B32" i="1"/>
  <c r="B36" i="1" s="1"/>
  <c r="B39" i="1" s="1"/>
  <c r="B31" i="1"/>
  <c r="B33" i="1"/>
  <c r="B7" i="1"/>
  <c r="F36" i="1" l="1"/>
  <c r="F39" i="1" s="1"/>
</calcChain>
</file>

<file path=xl/sharedStrings.xml><?xml version="1.0" encoding="utf-8"?>
<sst xmlns="http://schemas.openxmlformats.org/spreadsheetml/2006/main" count="34" uniqueCount="34">
  <si>
    <t>Operating Reserves</t>
  </si>
  <si>
    <t>Annual Budget</t>
  </si>
  <si>
    <t>Major natural or manmade disaster</t>
  </si>
  <si>
    <t>Impact on donations</t>
  </si>
  <si>
    <t>Earned income</t>
  </si>
  <si>
    <t>Revenue sources (%)</t>
  </si>
  <si>
    <t>Current Operating Reserves (# of months)</t>
  </si>
  <si>
    <t>Total revenue</t>
  </si>
  <si>
    <t>What's your target ratio? Complete the following…</t>
  </si>
  <si>
    <t>Impact on investments</t>
  </si>
  <si>
    <t>What is the likelihood of following events occurring in next 3 years?</t>
  </si>
  <si>
    <t>Impact on demand for your goods and services</t>
  </si>
  <si>
    <t>Net income if event occurs</t>
  </si>
  <si>
    <t>Impact on earned income (12 month period)</t>
  </si>
  <si>
    <t>Projected earned income</t>
  </si>
  <si>
    <t>Projected charitable donations &amp; grants</t>
  </si>
  <si>
    <t>Charitable donations &amp; grants</t>
  </si>
  <si>
    <t>Projected investment and other income</t>
  </si>
  <si>
    <t>Investment &amp; other income</t>
  </si>
  <si>
    <t>Projected expenses</t>
  </si>
  <si>
    <t>Projected revenue</t>
  </si>
  <si>
    <t xml:space="preserve">  (If negative, this is the amount that operating reserves should cover)</t>
  </si>
  <si>
    <t>Likelihood of occurring in next 3 years</t>
  </si>
  <si>
    <t>Economic recession (5% GDP decline)</t>
  </si>
  <si>
    <t>Major capital expense (new roof on office?) INCLUDE???</t>
  </si>
  <si>
    <t>Open new program INCLUDE???</t>
  </si>
  <si>
    <t>Or present as $?</t>
  </si>
  <si>
    <t>Additional reserves needed</t>
  </si>
  <si>
    <t>Operating Reserves -- Projected Need</t>
  </si>
  <si>
    <t>Instructions: Complete all yellow cells. Results are in red at bottom of sheet.</t>
  </si>
  <si>
    <t>Current Finances</t>
  </si>
  <si>
    <t>Short-term impact on cash flow and costs</t>
  </si>
  <si>
    <t>Gov't funder 3 month later than usual paying (earned income=$0)</t>
  </si>
  <si>
    <t>(1/4 of earned income 'missing')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</si>
</sst>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37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0" xfId="0" applyFont="1"/>
    <xf numFmtId="37" fontId="4" fillId="0" borderId="0" xfId="0" applyNumberFormat="1" applyFont="1"/>
    <xf numFmtId="0" fontId="0" fillId="2" borderId="0" xfId="0" applyFill="1"/>
    <xf numFmtId="9" fontId="0" fillId="2" borderId="0" xfId="0" applyNumberFormat="1" applyFill="1"/>
    <xf numFmtId="37" fontId="0" fillId="2" borderId="0" xfId="0" applyNumberFormat="1" applyFill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D11" sqref="D11"/>
    </sheetView>
  </sheetViews>
  <sheetFormatPr defaultRowHeight="13.2" x14ac:dyDescent="0.25"/>
  <cols>
    <col min="1" max="1" width="41.33203125" customWidth="1"/>
    <col min="2" max="2" width="14.109375" customWidth="1"/>
    <col min="3" max="3" width="12.6640625" customWidth="1"/>
    <col min="4" max="4" width="13.88671875" customWidth="1"/>
    <col min="5" max="5" width="13" customWidth="1"/>
    <col min="6" max="6" width="13.88671875" customWidth="1"/>
  </cols>
  <sheetData>
    <row r="1" spans="1:3" ht="17.399999999999999" x14ac:dyDescent="0.3">
      <c r="A1" s="11" t="s">
        <v>28</v>
      </c>
    </row>
    <row r="2" spans="1:3" ht="15" x14ac:dyDescent="0.25">
      <c r="A2" s="12" t="s">
        <v>29</v>
      </c>
    </row>
    <row r="4" spans="1:3" x14ac:dyDescent="0.25">
      <c r="A4" s="13" t="s">
        <v>30</v>
      </c>
      <c r="B4" s="13"/>
    </row>
    <row r="5" spans="1:3" x14ac:dyDescent="0.25">
      <c r="A5" t="s">
        <v>0</v>
      </c>
      <c r="B5" s="10">
        <v>100000</v>
      </c>
    </row>
    <row r="6" spans="1:3" x14ac:dyDescent="0.25">
      <c r="A6" t="s">
        <v>1</v>
      </c>
      <c r="B6" s="10">
        <v>1000000</v>
      </c>
    </row>
    <row r="7" spans="1:3" x14ac:dyDescent="0.25">
      <c r="A7" t="s">
        <v>6</v>
      </c>
      <c r="B7">
        <f>B5/B6*(12/10)*10</f>
        <v>1.2</v>
      </c>
    </row>
    <row r="9" spans="1:3" x14ac:dyDescent="0.25">
      <c r="A9" t="s">
        <v>7</v>
      </c>
      <c r="B9" s="10">
        <v>1000000</v>
      </c>
    </row>
    <row r="10" spans="1:3" x14ac:dyDescent="0.25">
      <c r="A10" t="s">
        <v>5</v>
      </c>
      <c r="B10" s="8"/>
      <c r="C10" t="s">
        <v>26</v>
      </c>
    </row>
    <row r="11" spans="1:3" x14ac:dyDescent="0.25">
      <c r="A11" t="s">
        <v>4</v>
      </c>
      <c r="B11" s="9">
        <v>0.4</v>
      </c>
    </row>
    <row r="12" spans="1:3" x14ac:dyDescent="0.25">
      <c r="A12" t="s">
        <v>16</v>
      </c>
      <c r="B12" s="9">
        <v>0.5</v>
      </c>
    </row>
    <row r="13" spans="1:3" x14ac:dyDescent="0.25">
      <c r="A13" t="s">
        <v>18</v>
      </c>
      <c r="B13" s="9">
        <v>0.1</v>
      </c>
    </row>
    <row r="16" spans="1:3" x14ac:dyDescent="0.25">
      <c r="A16" s="3" t="s">
        <v>8</v>
      </c>
    </row>
    <row r="18" spans="1:7" x14ac:dyDescent="0.25">
      <c r="A18" s="4" t="s">
        <v>10</v>
      </c>
    </row>
    <row r="19" spans="1:7" x14ac:dyDescent="0.25">
      <c r="A19" s="4"/>
    </row>
    <row r="20" spans="1:7" ht="66" x14ac:dyDescent="0.25">
      <c r="A20" s="4"/>
      <c r="B20" s="5" t="s">
        <v>2</v>
      </c>
      <c r="C20" s="5" t="s">
        <v>23</v>
      </c>
      <c r="D20" s="5" t="s">
        <v>24</v>
      </c>
      <c r="E20" s="5" t="s">
        <v>25</v>
      </c>
      <c r="F20" s="5" t="s">
        <v>32</v>
      </c>
    </row>
    <row r="21" spans="1:7" x14ac:dyDescent="0.25">
      <c r="A21" t="s">
        <v>22</v>
      </c>
      <c r="B21" s="1">
        <v>0.5</v>
      </c>
      <c r="C21" s="1">
        <v>0.3</v>
      </c>
      <c r="D21" s="1">
        <v>0.1</v>
      </c>
      <c r="E21" s="1">
        <v>0.1</v>
      </c>
      <c r="F21" s="1">
        <v>0.5</v>
      </c>
    </row>
    <row r="23" spans="1:7" x14ac:dyDescent="0.25">
      <c r="A23" s="8" t="s">
        <v>13</v>
      </c>
      <c r="B23" s="9">
        <v>-0.25</v>
      </c>
      <c r="C23" s="9">
        <v>-0.05</v>
      </c>
      <c r="D23" s="9">
        <v>0</v>
      </c>
      <c r="E23" s="9">
        <v>0.15</v>
      </c>
      <c r="F23" s="9">
        <v>0</v>
      </c>
    </row>
    <row r="24" spans="1:7" x14ac:dyDescent="0.25">
      <c r="A24" s="8" t="s">
        <v>3</v>
      </c>
      <c r="B24" s="9">
        <v>-0.15</v>
      </c>
      <c r="C24" s="9">
        <v>-0.1</v>
      </c>
      <c r="D24" s="9">
        <v>0</v>
      </c>
      <c r="E24" s="9">
        <v>0</v>
      </c>
      <c r="F24" s="9">
        <v>0</v>
      </c>
    </row>
    <row r="25" spans="1:7" x14ac:dyDescent="0.25">
      <c r="A25" s="8" t="s">
        <v>9</v>
      </c>
      <c r="B25" s="9">
        <v>-0.1</v>
      </c>
      <c r="C25" s="9">
        <v>-0.2</v>
      </c>
      <c r="D25" s="9">
        <v>0</v>
      </c>
      <c r="E25" s="9">
        <v>0</v>
      </c>
      <c r="F25" s="9">
        <v>0</v>
      </c>
    </row>
    <row r="26" spans="1:7" x14ac:dyDescent="0.25">
      <c r="A26" s="8" t="s">
        <v>11</v>
      </c>
      <c r="B26" s="9">
        <v>0.5</v>
      </c>
      <c r="C26" s="9">
        <v>-0.1</v>
      </c>
      <c r="D26" s="9">
        <v>0</v>
      </c>
      <c r="E26" s="9">
        <v>0.2</v>
      </c>
      <c r="F26" s="9">
        <v>0</v>
      </c>
    </row>
    <row r="27" spans="1:7" x14ac:dyDescent="0.25">
      <c r="A27" s="8" t="s">
        <v>31</v>
      </c>
      <c r="B27" s="9">
        <v>0</v>
      </c>
      <c r="C27" s="9">
        <v>0</v>
      </c>
      <c r="D27" s="9">
        <v>0.05</v>
      </c>
      <c r="E27" s="9">
        <v>0.05</v>
      </c>
      <c r="F27" s="9">
        <f>B11/4</f>
        <v>0.1</v>
      </c>
      <c r="G27" t="s">
        <v>33</v>
      </c>
    </row>
    <row r="29" spans="1:7" x14ac:dyDescent="0.25">
      <c r="A29" t="s">
        <v>14</v>
      </c>
      <c r="B29" s="2">
        <f t="shared" ref="B29:F31" si="0">($B$9*$B11*(1+B23))</f>
        <v>300000</v>
      </c>
      <c r="C29" s="2">
        <f t="shared" si="0"/>
        <v>380000</v>
      </c>
      <c r="D29" s="2">
        <f t="shared" si="0"/>
        <v>400000</v>
      </c>
      <c r="E29" s="2">
        <f t="shared" si="0"/>
        <v>459999.99999999994</v>
      </c>
      <c r="F29" s="2">
        <f t="shared" si="0"/>
        <v>400000</v>
      </c>
    </row>
    <row r="30" spans="1:7" x14ac:dyDescent="0.25">
      <c r="A30" t="s">
        <v>15</v>
      </c>
      <c r="B30" s="2">
        <f t="shared" si="0"/>
        <v>425000</v>
      </c>
      <c r="C30" s="2">
        <f t="shared" si="0"/>
        <v>450000</v>
      </c>
      <c r="D30" s="2">
        <f t="shared" si="0"/>
        <v>500000</v>
      </c>
      <c r="E30" s="2">
        <f t="shared" si="0"/>
        <v>500000</v>
      </c>
      <c r="F30" s="2">
        <f t="shared" si="0"/>
        <v>500000</v>
      </c>
    </row>
    <row r="31" spans="1:7" x14ac:dyDescent="0.25">
      <c r="A31" t="s">
        <v>17</v>
      </c>
      <c r="B31" s="2">
        <f t="shared" si="0"/>
        <v>90000</v>
      </c>
      <c r="C31" s="2">
        <f t="shared" si="0"/>
        <v>80000</v>
      </c>
      <c r="D31" s="2">
        <f t="shared" si="0"/>
        <v>100000</v>
      </c>
      <c r="E31" s="2">
        <f t="shared" si="0"/>
        <v>100000</v>
      </c>
      <c r="F31" s="2">
        <f t="shared" si="0"/>
        <v>100000</v>
      </c>
    </row>
    <row r="32" spans="1:7" x14ac:dyDescent="0.25">
      <c r="A32" t="s">
        <v>20</v>
      </c>
      <c r="B32" s="2">
        <f>SUM(B29:B31)</f>
        <v>815000</v>
      </c>
      <c r="C32" s="2">
        <f>SUM(C29:C31)</f>
        <v>910000</v>
      </c>
      <c r="D32" s="2">
        <f>SUM(D29:D31)</f>
        <v>1000000</v>
      </c>
      <c r="E32" s="2">
        <f>SUM(E29:E31)</f>
        <v>1060000</v>
      </c>
      <c r="F32" s="2">
        <f>SUM(F29:F31)</f>
        <v>1000000</v>
      </c>
    </row>
    <row r="33" spans="1:6" x14ac:dyDescent="0.25">
      <c r="A33" t="s">
        <v>19</v>
      </c>
      <c r="B33" s="2">
        <f>$B6*(1+B26+B27)</f>
        <v>1500000</v>
      </c>
      <c r="C33" s="2">
        <f>$B6*(1+C26+C27)</f>
        <v>900000</v>
      </c>
      <c r="D33" s="2">
        <f>$B6*(1+D26+D27)</f>
        <v>1050000</v>
      </c>
      <c r="E33" s="2">
        <f>$B6*(1+E26+E27)</f>
        <v>1250000</v>
      </c>
      <c r="F33" s="2">
        <f>$B6*(1+F26+F27)</f>
        <v>1100000</v>
      </c>
    </row>
    <row r="34" spans="1:6" x14ac:dyDescent="0.25">
      <c r="B34" s="2"/>
      <c r="C34" s="2"/>
      <c r="D34" s="2"/>
      <c r="E34" s="2"/>
      <c r="F34" s="2"/>
    </row>
    <row r="35" spans="1:6" x14ac:dyDescent="0.25">
      <c r="B35" s="2"/>
      <c r="C35" s="2"/>
      <c r="D35" s="2"/>
      <c r="E35" s="2"/>
      <c r="F35" s="2"/>
    </row>
    <row r="36" spans="1:6" x14ac:dyDescent="0.25">
      <c r="A36" t="s">
        <v>12</v>
      </c>
      <c r="B36" s="2">
        <f>B32-B33</f>
        <v>-685000</v>
      </c>
      <c r="C36" s="2">
        <f>C32-C33</f>
        <v>10000</v>
      </c>
      <c r="D36" s="2">
        <f>D32-D33</f>
        <v>-50000</v>
      </c>
      <c r="E36" s="2">
        <f>E32-E33</f>
        <v>-190000</v>
      </c>
      <c r="F36" s="2">
        <f>F32-F33</f>
        <v>-100000</v>
      </c>
    </row>
    <row r="37" spans="1:6" x14ac:dyDescent="0.25">
      <c r="A37" t="s">
        <v>21</v>
      </c>
    </row>
    <row r="39" spans="1:6" x14ac:dyDescent="0.25">
      <c r="A39" s="6" t="s">
        <v>27</v>
      </c>
      <c r="B39" s="7">
        <f>(B36+$B$5)*-1</f>
        <v>585000</v>
      </c>
      <c r="C39" s="7">
        <f>IF((C36+$B$5)*-1&lt;0,0,(C36+$B$5)*-1)</f>
        <v>0</v>
      </c>
      <c r="D39" s="7">
        <f>IF((D36+$B$5)*-1&lt;0,0,(D36+$B$5)*-1)</f>
        <v>0</v>
      </c>
      <c r="E39" s="7">
        <f>IF((E36+$B$5)*-1&lt;0,0,(E36+$B$5)*-1)</f>
        <v>90000</v>
      </c>
      <c r="F39" s="7">
        <f>IF((F36+$B$5)*-1&lt;0,0,(F36+$B$5)*-1)</f>
        <v>0</v>
      </c>
    </row>
  </sheetData>
  <mergeCells count="1">
    <mergeCell ref="A4:B4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tpollak</dc:creator>
  <cp:lastModifiedBy>P O'Malley</cp:lastModifiedBy>
  <dcterms:created xsi:type="dcterms:W3CDTF">2009-06-16T18:19:07Z</dcterms:created>
  <dcterms:modified xsi:type="dcterms:W3CDTF">2023-05-24T20:56:19Z</dcterms:modified>
</cp:coreProperties>
</file>